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brams/Desktop/"/>
    </mc:Choice>
  </mc:AlternateContent>
  <xr:revisionPtr revIDLastSave="0" documentId="13_ncr:1_{0553169E-FB5A-4840-8218-EAC07AD4A9C2}" xr6:coauthVersionLast="41" xr6:coauthVersionMax="45" xr10:uidLastSave="{00000000-0000-0000-0000-000000000000}"/>
  <bookViews>
    <workbookView xWindow="0" yWindow="500" windowWidth="40960" windowHeight="21100" activeTab="1" xr2:uid="{8642EC49-1F9A-DA44-A22C-D9CBECC0199F}"/>
  </bookViews>
  <sheets>
    <sheet name="F150" sheetId="2" r:id="rId1"/>
    <sheet name="Sprinter 350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D45" i="1"/>
  <c r="C37" i="2"/>
  <c r="C36" i="2"/>
  <c r="C41" i="1"/>
  <c r="C40" i="1"/>
  <c r="C39" i="1"/>
  <c r="C38" i="2" l="1"/>
  <c r="B35" i="1"/>
  <c r="B36" i="1" s="1"/>
  <c r="B27" i="1"/>
  <c r="B28" i="1" s="1"/>
  <c r="B29" i="1" s="1"/>
  <c r="B30" i="1" s="1"/>
  <c r="B31" i="1" s="1"/>
  <c r="B32" i="1" s="1"/>
  <c r="B33" i="1" s="1"/>
  <c r="B34" i="1" s="1"/>
  <c r="D41" i="2"/>
  <c r="F49" i="2"/>
  <c r="B33" i="2"/>
  <c r="B34" i="2" s="1"/>
  <c r="B27" i="2"/>
  <c r="B28" i="2" s="1"/>
  <c r="B29" i="2" s="1"/>
  <c r="B30" i="2" s="1"/>
  <c r="B31" i="2" s="1"/>
  <c r="B32" i="2" s="1"/>
  <c r="D42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D46" i="1" l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<sst xmlns="http://schemas.openxmlformats.org/spreadsheetml/2006/main" count="156" uniqueCount="33">
  <si>
    <t>Iteration</t>
  </si>
  <si>
    <t>Weight</t>
  </si>
  <si>
    <t>pounds</t>
  </si>
  <si>
    <t>BetterWeigh</t>
  </si>
  <si>
    <t>CAT Scale</t>
  </si>
  <si>
    <t>Carle parking lot</t>
  </si>
  <si>
    <t>Location</t>
  </si>
  <si>
    <t>Direction</t>
  </si>
  <si>
    <t>east</t>
  </si>
  <si>
    <t>west</t>
  </si>
  <si>
    <t>Fields Drive</t>
  </si>
  <si>
    <t>north</t>
  </si>
  <si>
    <t>south</t>
  </si>
  <si>
    <t>Old Church Road</t>
  </si>
  <si>
    <t>Rising Road</t>
  </si>
  <si>
    <t>Curtis Road</t>
  </si>
  <si>
    <t>weight w/o driver measured on 6-12-20 =</t>
  </si>
  <si>
    <t xml:space="preserve">my weight = </t>
  </si>
  <si>
    <t>3/4 tank gas vs. 1/4 tank =</t>
  </si>
  <si>
    <t xml:space="preserve">truck bed cover = </t>
  </si>
  <si>
    <t>total weight with driver =</t>
  </si>
  <si>
    <t>weight with driver measured on 12-20-20 =</t>
  </si>
  <si>
    <t>wind speed from the west =</t>
  </si>
  <si>
    <t>24-34 mph</t>
  </si>
  <si>
    <t>Old Stage Rd</t>
  </si>
  <si>
    <t>Rising Rd</t>
  </si>
  <si>
    <t>Curtis Rd</t>
  </si>
  <si>
    <t>Fields Dr.</t>
  </si>
  <si>
    <t>average</t>
  </si>
  <si>
    <t>standard deviation</t>
  </si>
  <si>
    <t>coefficient of variation</t>
  </si>
  <si>
    <t>weight of diesel fuel for 11 miles driven from Cat Scale =</t>
  </si>
  <si>
    <t>of Cat Scale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</si>
</sst>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8" formatCode="0.000"/>
  </numFmts>
  <fonts count="2">
    <font>
      <sz val="11"/>
      <color theme="1"/>
      <name val="TimesNewRomanPSMT"/>
      <family val="2"/>
    </font>
    <font>
      <sz val="11"/>
      <color theme="1"/>
      <name val="TimesNewRomanPS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1" applyNumberFormat="1" applyFont="1"/>
    <xf numFmtId="168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Better Weigh</a:t>
            </a:r>
            <a:r>
              <a:rPr lang="en-US" b="1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vs. Cat Scale</a:t>
            </a:r>
          </a:p>
          <a:p>
            <a:pPr>
              <a:defRPr/>
            </a:pP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2016 Ford F150 with 3.5L Ti-VCT engine</a:t>
            </a:r>
          </a:p>
          <a:p>
            <a:pPr>
              <a:defRPr/>
            </a:pP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Driver: Dan Abrams    Test Date: 12/21/20  </a:t>
            </a:r>
          </a:p>
          <a:p>
            <a:pPr>
              <a:defRPr/>
            </a:pPr>
            <a:endParaRPr lang="en-US" sz="12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5987508804538778"/>
          <c:y val="1.52901634112419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'F150'!$B$7:$B$34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</c:numCache>
            </c:numRef>
          </c:xVal>
          <c:yVal>
            <c:numRef>
              <c:f>'F150'!$C$7:$C$34</c:f>
              <c:numCache>
                <c:formatCode>General</c:formatCode>
                <c:ptCount val="28"/>
                <c:pt idx="0">
                  <c:v>6700</c:v>
                </c:pt>
                <c:pt idx="1">
                  <c:v>6700</c:v>
                </c:pt>
                <c:pt idx="2">
                  <c:v>6000</c:v>
                </c:pt>
                <c:pt idx="3">
                  <c:v>6300</c:v>
                </c:pt>
                <c:pt idx="4">
                  <c:v>6600</c:v>
                </c:pt>
                <c:pt idx="5">
                  <c:v>6000</c:v>
                </c:pt>
                <c:pt idx="6">
                  <c:v>6000</c:v>
                </c:pt>
                <c:pt idx="7">
                  <c:v>6000</c:v>
                </c:pt>
                <c:pt idx="8">
                  <c:v>5950</c:v>
                </c:pt>
                <c:pt idx="9">
                  <c:v>5950</c:v>
                </c:pt>
                <c:pt idx="10">
                  <c:v>5700</c:v>
                </c:pt>
                <c:pt idx="11">
                  <c:v>5300</c:v>
                </c:pt>
                <c:pt idx="12">
                  <c:v>5100</c:v>
                </c:pt>
                <c:pt idx="13">
                  <c:v>5700</c:v>
                </c:pt>
                <c:pt idx="14">
                  <c:v>5800</c:v>
                </c:pt>
                <c:pt idx="15">
                  <c:v>5300</c:v>
                </c:pt>
                <c:pt idx="16">
                  <c:v>6000</c:v>
                </c:pt>
                <c:pt idx="17">
                  <c:v>5800</c:v>
                </c:pt>
                <c:pt idx="18">
                  <c:v>5100</c:v>
                </c:pt>
                <c:pt idx="19">
                  <c:v>5600</c:v>
                </c:pt>
                <c:pt idx="20">
                  <c:v>5100</c:v>
                </c:pt>
                <c:pt idx="21">
                  <c:v>5700</c:v>
                </c:pt>
                <c:pt idx="22">
                  <c:v>5400</c:v>
                </c:pt>
                <c:pt idx="23">
                  <c:v>5200</c:v>
                </c:pt>
                <c:pt idx="24">
                  <c:v>5000</c:v>
                </c:pt>
                <c:pt idx="25">
                  <c:v>5200</c:v>
                </c:pt>
                <c:pt idx="26">
                  <c:v>5200</c:v>
                </c:pt>
                <c:pt idx="27">
                  <c:v>5900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B6-B945-832B-6512174D898D}"/>
            </c:ext>
          </c:extLst>
        </c:ser>
        <c:ser>
          <c:idx val="1"/>
          <c:order val="1"/>
          <c:tx>
            <c:v>Cat Scale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C1C1947-6BDA-AD4E-BC3B-E7B4BA2B4A8B}" type="YVALUE">
                      <a:rPr lang="en-US">
                        <a:solidFill>
                          <a:schemeClr val="bg1"/>
                        </a:solidFill>
                      </a:rPr>
                      <a:pPr/>
                      <a:t>[Y VALUE]</a:t>
                    </a:fld>
                    <a:endParaRPr lang="en-US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9B6-B945-832B-6512174D898D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D78A7C-8657-4949-BD66-6707E89D7D3C}" type="YVALUE">
                      <a:rPr lang="en-US" b="1">
                        <a:solidFill>
                          <a:srgbClr val="C00000"/>
                        </a:solidFill>
                      </a:rPr>
                      <a:pPr>
                        <a:defRPr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9B6-B945-832B-6512174D89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'F150'!$B$41:$B$42</c:f>
              <c:numCache>
                <c:formatCode>General</c:formatCode>
                <c:ptCount val="2"/>
                <c:pt idx="0">
                  <c:v>1</c:v>
                </c:pt>
                <c:pt idx="1">
                  <c:v>30</c:v>
                </c:pt>
              </c:numCache>
            </c:numRef>
          </c:xVal>
          <c:yVal>
            <c:numRef>
              <c:f>'F150'!$D$41:$D$42</c:f>
              <c:numCache>
                <c:formatCode>General</c:formatCode>
                <c:ptCount val="2"/>
                <c:pt idx="0">
                  <c:v>4512</c:v>
                </c:pt>
                <c:pt idx="1">
                  <c:v>4512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B6-B945-832B-6512174D8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187055"/>
        <c:axId val="393188703"/>
      </c:scatterChart>
      <c:valAx>
        <c:axId val="393187055"/>
        <c:scaling>
          <c:orientation val="minMax"/>
          <c:max val="3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88703"/>
        <c:crosses val="autoZero"/>
        <c:crossBetween val="midCat"/>
        <c:majorUnit val="2"/>
      </c:valAx>
      <c:valAx>
        <c:axId val="393188703"/>
        <c:scaling>
          <c:orientation val="minMax"/>
          <c:max val="7000"/>
          <c:min val="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Weight, 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870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Better Weigh</a:t>
            </a:r>
            <a:r>
              <a:rPr lang="en-US" b="1" baseline="0">
                <a:solidFill>
                  <a:schemeClr val="accent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vs. Cat Scale</a:t>
            </a:r>
          </a:p>
          <a:p>
            <a:pPr>
              <a:defRPr/>
            </a:pP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2016 Leisure Travel Van Unity with 3500 MB Sprinter Chasis</a:t>
            </a:r>
          </a:p>
          <a:p>
            <a:pPr>
              <a:defRPr/>
            </a:pPr>
            <a:r>
              <a:rPr lang="en-US" sz="900" baseline="0">
                <a:latin typeface="Arial" panose="020B0604020202020204" pitchFamily="34" charset="0"/>
                <a:cs typeface="Arial" panose="020B0604020202020204" pitchFamily="34" charset="0"/>
              </a:rPr>
              <a:t>Driver: Dan Abrams    Test Date: 12/21/20  </a:t>
            </a:r>
          </a:p>
          <a:p>
            <a:pPr>
              <a:defRPr/>
            </a:pPr>
            <a:endParaRPr lang="en-US" sz="12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0267088611082268E-2"/>
          <c:y val="2.12593950771229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'Sprinter 3500'!$B$7:$B$37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'Sprinter 3500'!$C$7:$C$37</c:f>
              <c:numCache>
                <c:formatCode>General</c:formatCode>
                <c:ptCount val="31"/>
                <c:pt idx="0">
                  <c:v>11800</c:v>
                </c:pt>
                <c:pt idx="1">
                  <c:v>10100</c:v>
                </c:pt>
                <c:pt idx="2">
                  <c:v>10800</c:v>
                </c:pt>
                <c:pt idx="3">
                  <c:v>10700</c:v>
                </c:pt>
                <c:pt idx="4">
                  <c:v>10200</c:v>
                </c:pt>
                <c:pt idx="5">
                  <c:v>10200</c:v>
                </c:pt>
                <c:pt idx="6">
                  <c:v>10000</c:v>
                </c:pt>
                <c:pt idx="7">
                  <c:v>10200</c:v>
                </c:pt>
                <c:pt idx="8">
                  <c:v>10200</c:v>
                </c:pt>
                <c:pt idx="9">
                  <c:v>10200</c:v>
                </c:pt>
                <c:pt idx="10">
                  <c:v>10000</c:v>
                </c:pt>
                <c:pt idx="11">
                  <c:v>10100</c:v>
                </c:pt>
                <c:pt idx="12">
                  <c:v>11000</c:v>
                </c:pt>
                <c:pt idx="13">
                  <c:v>9900</c:v>
                </c:pt>
                <c:pt idx="14">
                  <c:v>10800</c:v>
                </c:pt>
                <c:pt idx="15">
                  <c:v>9900</c:v>
                </c:pt>
                <c:pt idx="16">
                  <c:v>10800</c:v>
                </c:pt>
                <c:pt idx="17">
                  <c:v>9900</c:v>
                </c:pt>
                <c:pt idx="18">
                  <c:v>9950</c:v>
                </c:pt>
                <c:pt idx="19">
                  <c:v>10000</c:v>
                </c:pt>
                <c:pt idx="20">
                  <c:v>9800</c:v>
                </c:pt>
                <c:pt idx="21">
                  <c:v>9950</c:v>
                </c:pt>
                <c:pt idx="22">
                  <c:v>11000</c:v>
                </c:pt>
                <c:pt idx="23">
                  <c:v>11000</c:v>
                </c:pt>
                <c:pt idx="24">
                  <c:v>10000</c:v>
                </c:pt>
                <c:pt idx="25">
                  <c:v>10900</c:v>
                </c:pt>
                <c:pt idx="26">
                  <c:v>11000</c:v>
                </c:pt>
                <c:pt idx="27">
                  <c:v>11000</c:v>
                </c:pt>
                <c:pt idx="28">
                  <c:v>11000</c:v>
                </c:pt>
                <c:pt idx="29">
                  <c:v>10200</c:v>
                </c:pt>
                <c:pt idx="30">
                  <c:v>11000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33-0644-95B4-EF733677A5EB}"/>
            </c:ext>
          </c:extLst>
        </c:ser>
        <c:ser>
          <c:idx val="1"/>
          <c:order val="1"/>
          <c:tx>
            <c:v>Cat Scale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BC1C1947-6BDA-AD4E-BC3B-E7B4BA2B4A8B}" type="YVALUE">
                      <a:rPr lang="en-US">
                        <a:solidFill>
                          <a:schemeClr val="bg1"/>
                        </a:solidFill>
                      </a:rPr>
                      <a:pPr/>
                      <a:t>[Y VALUE]</a:t>
                    </a:fld>
                    <a:endParaRPr lang="en-US"/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F33-0644-95B4-EF733677A5EB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2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4D78A7C-8657-4949-BD66-6707E89D7D3C}" type="YVALUE">
                      <a:rPr lang="en-US" b="1">
                        <a:solidFill>
                          <a:srgbClr val="C00000"/>
                        </a:solidFill>
                      </a:rPr>
                      <a:pPr>
                        <a:defRPr>
                          <a:solidFill>
                            <a:schemeClr val="accent2">
                              <a:lumMod val="75000"/>
                            </a:schemeClr>
                          </a:solidFill>
                        </a:defRPr>
                      </a:pPr>
                      <a:t>[Y 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F33-0644-95B4-EF733677A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'Sprinter 3500'!$B$45:$B$46</c:f>
              <c:numCache>
                <c:formatCode>General</c:formatCode>
                <c:ptCount val="2"/>
                <c:pt idx="0">
                  <c:v>1</c:v>
                </c:pt>
                <c:pt idx="1">
                  <c:v>31</c:v>
                </c:pt>
              </c:numCache>
            </c:numRef>
          </c:xVal>
          <c:yVal>
            <c:numRef>
              <c:f>'Sprinter 3500'!$D$45:$D$46</c:f>
              <c:numCache>
                <c:formatCode>General</c:formatCode>
                <c:ptCount val="2"/>
                <c:pt idx="0">
                  <c:v>10415</c:v>
                </c:pt>
                <c:pt idx="1">
                  <c:v>10415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F33-0644-95B4-EF733677A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187055"/>
        <c:axId val="393188703"/>
      </c:scatterChart>
      <c:valAx>
        <c:axId val="393187055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Iteration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88703"/>
        <c:crosses val="autoZero"/>
        <c:crossBetween val="midCat"/>
        <c:majorUnit val="2"/>
      </c:valAx>
      <c:valAx>
        <c:axId val="393188703"/>
        <c:scaling>
          <c:orientation val="minMax"/>
          <c:max val="14000"/>
          <c:min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Weight, pounds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18705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807168</xdr:colOff>
      <xdr:row>4</xdr:row>
      <xdr:rowOff>150567</xdr:rowOff>
    </xdr:from>
    <xdr:to>
      <xdr:col>12</xdr:col>
      <xdr:colOff>477886</xdr:colOff>
      <xdr:row>38</xdr:row>
      <xdr:rowOff>163659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4A4915-6490-F841-9374-EF9787E090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807168</xdr:colOff>
      <xdr:row>4</xdr:row>
      <xdr:rowOff>150567</xdr:rowOff>
    </xdr:from>
    <xdr:to>
      <xdr:col>12</xdr:col>
      <xdr:colOff>477886</xdr:colOff>
      <xdr:row>42</xdr:row>
      <xdr:rowOff>163659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905BE7E-B3D8-3B42-81F4-22A18CB75A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63E83-418F-F945-B3BF-92C2E553DFF6}">
  <dimension ref="B3:F51"/>
  <sheetViews>
    <sheetView topLeftCell="A20" zoomScale="194" zoomScaleNormal="194" workbookViewId="0">
      <selection activeCell="D37" sqref="D37"/>
    </sheetView>
  </sheetViews>
  <sheetFormatPr baseColWidth="10" defaultRowHeight="14"/>
  <cols>
    <col min="2" max="2" width="18" customWidth="1"/>
    <col min="4" max="4" width="16.1640625" customWidth="1"/>
  </cols>
  <sheetData>
    <row r="3" spans="2:5">
      <c r="C3" t="s">
        <v>3</v>
      </c>
    </row>
    <row r="4" spans="2:5">
      <c r="B4" t="s">
        <v>0</v>
      </c>
      <c r="C4" s="1" t="s">
        <v>1</v>
      </c>
      <c r="D4" t="s">
        <v>6</v>
      </c>
      <c r="E4" t="s">
        <v>7</v>
      </c>
    </row>
    <row r="5" spans="2:5">
      <c r="C5" s="1" t="s">
        <v>2</v>
      </c>
    </row>
    <row r="7" spans="2:5">
      <c r="B7">
        <v>1</v>
      </c>
      <c r="C7">
        <v>6700</v>
      </c>
      <c r="D7" t="s">
        <v>5</v>
      </c>
      <c r="E7" t="s">
        <v>8</v>
      </c>
    </row>
    <row r="8" spans="2:5">
      <c r="B8">
        <f>B7+1</f>
        <v>2</v>
      </c>
      <c r="C8">
        <v>6700</v>
      </c>
      <c r="D8" t="s">
        <v>5</v>
      </c>
      <c r="E8" t="s">
        <v>8</v>
      </c>
    </row>
    <row r="9" spans="2:5">
      <c r="B9">
        <f t="shared" ref="B9:B34" si="0">B8+1</f>
        <v>3</v>
      </c>
      <c r="C9">
        <v>6000</v>
      </c>
      <c r="D9" t="s">
        <v>5</v>
      </c>
      <c r="E9" t="s">
        <v>8</v>
      </c>
    </row>
    <row r="10" spans="2:5">
      <c r="B10">
        <f t="shared" si="0"/>
        <v>4</v>
      </c>
      <c r="C10">
        <v>6300</v>
      </c>
      <c r="D10" t="s">
        <v>5</v>
      </c>
      <c r="E10" t="s">
        <v>8</v>
      </c>
    </row>
    <row r="11" spans="2:5">
      <c r="B11">
        <f t="shared" si="0"/>
        <v>5</v>
      </c>
      <c r="C11">
        <v>6600</v>
      </c>
      <c r="D11" t="s">
        <v>5</v>
      </c>
      <c r="E11" t="s">
        <v>9</v>
      </c>
    </row>
    <row r="12" spans="2:5">
      <c r="B12">
        <f t="shared" si="0"/>
        <v>6</v>
      </c>
      <c r="C12">
        <v>6000</v>
      </c>
      <c r="D12" t="s">
        <v>5</v>
      </c>
      <c r="E12" t="s">
        <v>9</v>
      </c>
    </row>
    <row r="13" spans="2:5">
      <c r="B13">
        <f t="shared" si="0"/>
        <v>7</v>
      </c>
      <c r="C13">
        <v>6000</v>
      </c>
      <c r="D13" t="s">
        <v>10</v>
      </c>
      <c r="E13" t="s">
        <v>11</v>
      </c>
    </row>
    <row r="14" spans="2:5">
      <c r="B14">
        <f t="shared" si="0"/>
        <v>8</v>
      </c>
      <c r="C14">
        <v>6000</v>
      </c>
      <c r="D14" t="s">
        <v>10</v>
      </c>
      <c r="E14" t="s">
        <v>11</v>
      </c>
    </row>
    <row r="15" spans="2:5">
      <c r="B15">
        <f t="shared" si="0"/>
        <v>9</v>
      </c>
      <c r="C15">
        <v>5950</v>
      </c>
      <c r="D15" t="s">
        <v>10</v>
      </c>
      <c r="E15" t="s">
        <v>11</v>
      </c>
    </row>
    <row r="16" spans="2:5">
      <c r="B16">
        <f t="shared" si="0"/>
        <v>10</v>
      </c>
      <c r="C16">
        <v>5950</v>
      </c>
      <c r="D16" t="s">
        <v>10</v>
      </c>
      <c r="E16" t="s">
        <v>11</v>
      </c>
    </row>
    <row r="17" spans="2:5">
      <c r="B17">
        <f t="shared" si="0"/>
        <v>11</v>
      </c>
      <c r="C17">
        <v>5700</v>
      </c>
      <c r="D17" t="s">
        <v>10</v>
      </c>
      <c r="E17" t="s">
        <v>12</v>
      </c>
    </row>
    <row r="18" spans="2:5">
      <c r="B18">
        <f t="shared" si="0"/>
        <v>12</v>
      </c>
      <c r="C18">
        <v>5300</v>
      </c>
      <c r="D18" t="s">
        <v>10</v>
      </c>
      <c r="E18" t="s">
        <v>12</v>
      </c>
    </row>
    <row r="19" spans="2:5">
      <c r="B19">
        <f t="shared" si="0"/>
        <v>13</v>
      </c>
      <c r="C19">
        <v>5100</v>
      </c>
      <c r="D19" t="s">
        <v>10</v>
      </c>
      <c r="E19" t="s">
        <v>12</v>
      </c>
    </row>
    <row r="20" spans="2:5">
      <c r="B20">
        <f t="shared" si="0"/>
        <v>14</v>
      </c>
      <c r="C20">
        <v>5700</v>
      </c>
      <c r="D20" t="s">
        <v>10</v>
      </c>
      <c r="E20" t="s">
        <v>12</v>
      </c>
    </row>
    <row r="21" spans="2:5">
      <c r="B21">
        <f t="shared" si="0"/>
        <v>15</v>
      </c>
      <c r="C21">
        <v>5800</v>
      </c>
      <c r="D21" t="s">
        <v>13</v>
      </c>
      <c r="E21" t="s">
        <v>9</v>
      </c>
    </row>
    <row r="22" spans="2:5">
      <c r="B22">
        <f t="shared" si="0"/>
        <v>16</v>
      </c>
      <c r="C22">
        <v>5300</v>
      </c>
      <c r="D22" t="s">
        <v>13</v>
      </c>
      <c r="E22" t="s">
        <v>9</v>
      </c>
    </row>
    <row r="23" spans="2:5">
      <c r="B23">
        <f t="shared" si="0"/>
        <v>17</v>
      </c>
      <c r="C23">
        <v>6000</v>
      </c>
      <c r="D23" t="s">
        <v>13</v>
      </c>
      <c r="E23" t="s">
        <v>9</v>
      </c>
    </row>
    <row r="24" spans="2:5">
      <c r="B24">
        <f t="shared" si="0"/>
        <v>18</v>
      </c>
      <c r="C24">
        <v>5800</v>
      </c>
      <c r="D24" t="s">
        <v>13</v>
      </c>
      <c r="E24" t="s">
        <v>9</v>
      </c>
    </row>
    <row r="25" spans="2:5">
      <c r="B25">
        <f t="shared" si="0"/>
        <v>19</v>
      </c>
      <c r="C25">
        <v>5100</v>
      </c>
      <c r="D25" t="s">
        <v>14</v>
      </c>
      <c r="E25" t="s">
        <v>11</v>
      </c>
    </row>
    <row r="26" spans="2:5">
      <c r="B26">
        <f t="shared" si="0"/>
        <v>20</v>
      </c>
      <c r="C26">
        <v>5600</v>
      </c>
      <c r="D26" t="s">
        <v>14</v>
      </c>
      <c r="E26" t="s">
        <v>11</v>
      </c>
    </row>
    <row r="27" spans="2:5">
      <c r="B27">
        <f t="shared" si="0"/>
        <v>21</v>
      </c>
      <c r="C27">
        <v>5100</v>
      </c>
      <c r="D27" t="s">
        <v>14</v>
      </c>
      <c r="E27" t="s">
        <v>11</v>
      </c>
    </row>
    <row r="28" spans="2:5">
      <c r="B28">
        <f t="shared" si="0"/>
        <v>22</v>
      </c>
      <c r="C28">
        <v>5700</v>
      </c>
      <c r="D28" t="s">
        <v>14</v>
      </c>
      <c r="E28" t="s">
        <v>11</v>
      </c>
    </row>
    <row r="29" spans="2:5">
      <c r="B29">
        <f t="shared" si="0"/>
        <v>23</v>
      </c>
      <c r="C29">
        <v>5400</v>
      </c>
      <c r="D29" t="s">
        <v>14</v>
      </c>
      <c r="E29" t="s">
        <v>11</v>
      </c>
    </row>
    <row r="30" spans="2:5">
      <c r="B30">
        <f t="shared" si="0"/>
        <v>24</v>
      </c>
      <c r="C30">
        <v>5200</v>
      </c>
      <c r="D30" t="s">
        <v>15</v>
      </c>
      <c r="E30" t="s">
        <v>8</v>
      </c>
    </row>
    <row r="31" spans="2:5">
      <c r="B31">
        <f t="shared" si="0"/>
        <v>25</v>
      </c>
      <c r="C31">
        <v>5000</v>
      </c>
      <c r="D31" t="s">
        <v>15</v>
      </c>
      <c r="E31" t="s">
        <v>8</v>
      </c>
    </row>
    <row r="32" spans="2:5">
      <c r="B32">
        <f t="shared" si="0"/>
        <v>26</v>
      </c>
      <c r="C32">
        <v>5200</v>
      </c>
      <c r="D32" t="s">
        <v>15</v>
      </c>
      <c r="E32" t="s">
        <v>8</v>
      </c>
    </row>
    <row r="33" spans="2:6">
      <c r="B33">
        <f t="shared" si="0"/>
        <v>27</v>
      </c>
      <c r="C33">
        <v>5200</v>
      </c>
      <c r="D33" t="s">
        <v>15</v>
      </c>
      <c r="E33" t="s">
        <v>8</v>
      </c>
    </row>
    <row r="34" spans="2:6">
      <c r="B34">
        <f t="shared" si="0"/>
        <v>28</v>
      </c>
      <c r="C34">
        <v>5900</v>
      </c>
      <c r="D34" t="s">
        <v>15</v>
      </c>
      <c r="E34" t="s">
        <v>8</v>
      </c>
    </row>
    <row r="36" spans="2:6">
      <c r="B36" t="s">
        <v>28</v>
      </c>
      <c r="C36" s="4">
        <f>AVERAGE(C7:C34)</f>
        <v>5725</v>
      </c>
      <c r="D36" t="s">
        <v>2</v>
      </c>
    </row>
    <row r="37" spans="2:6">
      <c r="B37" t="s">
        <v>29</v>
      </c>
      <c r="C37" s="4">
        <f>STDEV(C7:C34)</f>
        <v>491.69020659278874</v>
      </c>
      <c r="D37" t="s">
        <v>2</v>
      </c>
    </row>
    <row r="38" spans="2:6">
      <c r="B38" t="s">
        <v>30</v>
      </c>
      <c r="C38" s="5">
        <f>C37/C36</f>
        <v>8.5884752243281876E-2</v>
      </c>
    </row>
    <row r="39" spans="2:6">
      <c r="D39" s="1" t="s">
        <v>4</v>
      </c>
    </row>
    <row r="40" spans="2:6">
      <c r="D40" s="1" t="s">
        <v>2</v>
      </c>
    </row>
    <row r="41" spans="2:6">
      <c r="B41">
        <v>1</v>
      </c>
      <c r="D41">
        <f>F49</f>
        <v>4512</v>
      </c>
    </row>
    <row r="42" spans="2:6">
      <c r="B42">
        <v>30</v>
      </c>
      <c r="D42">
        <f>D41</f>
        <v>4512</v>
      </c>
    </row>
    <row r="45" spans="2:6">
      <c r="E45" s="2" t="s">
        <v>16</v>
      </c>
      <c r="F45">
        <v>4180</v>
      </c>
    </row>
    <row r="46" spans="2:6">
      <c r="E46" t="s">
        <v>17</v>
      </c>
      <c r="F46">
        <v>220</v>
      </c>
    </row>
    <row r="47" spans="2:6">
      <c r="E47" s="2" t="s">
        <v>18</v>
      </c>
      <c r="F47">
        <v>72</v>
      </c>
    </row>
    <row r="48" spans="2:6">
      <c r="E48" s="2" t="s">
        <v>19</v>
      </c>
      <c r="F48">
        <v>40</v>
      </c>
    </row>
    <row r="49" spans="5:6">
      <c r="E49" s="2" t="s">
        <v>20</v>
      </c>
      <c r="F49">
        <f>SUM(F45:F48)</f>
        <v>4512</v>
      </c>
    </row>
    <row r="51" spans="5:6">
      <c r="E51" s="2" t="s">
        <v>22</v>
      </c>
      <c r="F51" t="s">
        <v>23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2EC80-5253-734E-AA1F-740B996787B0}">
  <dimension ref="B3:F52"/>
  <sheetViews>
    <sheetView tabSelected="1" topLeftCell="A17" zoomScale="194" zoomScaleNormal="194" workbookViewId="0">
      <selection activeCell="F32" sqref="F32"/>
    </sheetView>
  </sheetViews>
  <sheetFormatPr baseColWidth="10" defaultRowHeight="14"/>
  <cols>
    <col min="1" max="1" width="7.6640625" customWidth="1"/>
    <col min="2" max="2" width="19.33203125" customWidth="1"/>
  </cols>
  <sheetData>
    <row r="3" spans="2:5">
      <c r="C3" t="s">
        <v>3</v>
      </c>
    </row>
    <row r="4" spans="2:5">
      <c r="B4" t="s">
        <v>0</v>
      </c>
      <c r="C4" s="1" t="s">
        <v>1</v>
      </c>
      <c r="D4" t="s">
        <v>6</v>
      </c>
      <c r="E4" t="s">
        <v>7</v>
      </c>
    </row>
    <row r="5" spans="2:5">
      <c r="C5" s="1" t="s">
        <v>2</v>
      </c>
    </row>
    <row r="7" spans="2:5">
      <c r="B7">
        <v>1</v>
      </c>
      <c r="C7">
        <v>11800</v>
      </c>
      <c r="D7" t="s">
        <v>24</v>
      </c>
      <c r="E7" t="s">
        <v>9</v>
      </c>
    </row>
    <row r="8" spans="2:5">
      <c r="B8">
        <f>B7+1</f>
        <v>2</v>
      </c>
      <c r="C8">
        <v>10100</v>
      </c>
      <c r="D8" t="s">
        <v>24</v>
      </c>
      <c r="E8" t="s">
        <v>9</v>
      </c>
    </row>
    <row r="9" spans="2:5">
      <c r="B9">
        <f t="shared" ref="B9:B36" si="0">B8+1</f>
        <v>3</v>
      </c>
      <c r="C9">
        <v>10800</v>
      </c>
      <c r="D9" t="s">
        <v>24</v>
      </c>
      <c r="E9" t="s">
        <v>9</v>
      </c>
    </row>
    <row r="10" spans="2:5">
      <c r="B10">
        <f t="shared" si="0"/>
        <v>4</v>
      </c>
      <c r="C10">
        <v>10700</v>
      </c>
      <c r="D10" t="s">
        <v>24</v>
      </c>
      <c r="E10" t="s">
        <v>9</v>
      </c>
    </row>
    <row r="11" spans="2:5">
      <c r="B11">
        <f t="shared" si="0"/>
        <v>5</v>
      </c>
      <c r="C11">
        <v>10200</v>
      </c>
      <c r="D11" t="s">
        <v>24</v>
      </c>
      <c r="E11" t="s">
        <v>9</v>
      </c>
    </row>
    <row r="12" spans="2:5">
      <c r="B12">
        <f t="shared" si="0"/>
        <v>6</v>
      </c>
      <c r="C12">
        <v>10200</v>
      </c>
      <c r="D12" t="s">
        <v>24</v>
      </c>
      <c r="E12" t="s">
        <v>9</v>
      </c>
    </row>
    <row r="13" spans="2:5">
      <c r="B13">
        <f t="shared" si="0"/>
        <v>7</v>
      </c>
      <c r="C13">
        <v>10000</v>
      </c>
      <c r="D13" t="s">
        <v>24</v>
      </c>
      <c r="E13" t="s">
        <v>9</v>
      </c>
    </row>
    <row r="14" spans="2:5">
      <c r="B14">
        <f t="shared" si="0"/>
        <v>8</v>
      </c>
      <c r="C14">
        <v>10200</v>
      </c>
      <c r="D14" t="s">
        <v>24</v>
      </c>
      <c r="E14" t="s">
        <v>9</v>
      </c>
    </row>
    <row r="15" spans="2:5">
      <c r="B15">
        <f t="shared" si="0"/>
        <v>9</v>
      </c>
      <c r="C15">
        <v>10200</v>
      </c>
      <c r="D15" t="s">
        <v>24</v>
      </c>
      <c r="E15" t="s">
        <v>9</v>
      </c>
    </row>
    <row r="16" spans="2:5">
      <c r="B16">
        <f t="shared" si="0"/>
        <v>10</v>
      </c>
      <c r="C16">
        <v>10200</v>
      </c>
      <c r="D16" t="s">
        <v>25</v>
      </c>
      <c r="E16" t="s">
        <v>11</v>
      </c>
    </row>
    <row r="17" spans="2:5">
      <c r="B17">
        <f t="shared" si="0"/>
        <v>11</v>
      </c>
      <c r="C17">
        <v>10000</v>
      </c>
      <c r="D17" t="s">
        <v>25</v>
      </c>
      <c r="E17" t="s">
        <v>11</v>
      </c>
    </row>
    <row r="18" spans="2:5">
      <c r="B18">
        <f t="shared" si="0"/>
        <v>12</v>
      </c>
      <c r="C18">
        <v>10100</v>
      </c>
      <c r="D18" t="s">
        <v>25</v>
      </c>
      <c r="E18" t="s">
        <v>11</v>
      </c>
    </row>
    <row r="19" spans="2:5">
      <c r="B19">
        <f t="shared" si="0"/>
        <v>13</v>
      </c>
      <c r="C19">
        <v>11000</v>
      </c>
      <c r="D19" t="s">
        <v>25</v>
      </c>
      <c r="E19" t="s">
        <v>11</v>
      </c>
    </row>
    <row r="20" spans="2:5">
      <c r="B20">
        <f t="shared" si="0"/>
        <v>14</v>
      </c>
      <c r="C20">
        <v>9900</v>
      </c>
      <c r="D20" t="s">
        <v>25</v>
      </c>
      <c r="E20" t="s">
        <v>11</v>
      </c>
    </row>
    <row r="21" spans="2:5">
      <c r="B21">
        <f t="shared" si="0"/>
        <v>15</v>
      </c>
      <c r="C21">
        <v>10800</v>
      </c>
      <c r="D21" t="s">
        <v>25</v>
      </c>
      <c r="E21" t="s">
        <v>11</v>
      </c>
    </row>
    <row r="22" spans="2:5">
      <c r="B22">
        <f t="shared" si="0"/>
        <v>16</v>
      </c>
      <c r="C22">
        <v>9900</v>
      </c>
      <c r="D22" t="s">
        <v>25</v>
      </c>
      <c r="E22" t="s">
        <v>11</v>
      </c>
    </row>
    <row r="23" spans="2:5">
      <c r="B23">
        <f t="shared" si="0"/>
        <v>17</v>
      </c>
      <c r="C23">
        <v>10800</v>
      </c>
      <c r="D23" t="s">
        <v>25</v>
      </c>
      <c r="E23" t="s">
        <v>11</v>
      </c>
    </row>
    <row r="24" spans="2:5">
      <c r="B24">
        <f t="shared" si="0"/>
        <v>18</v>
      </c>
      <c r="C24">
        <v>9900</v>
      </c>
      <c r="D24" t="s">
        <v>26</v>
      </c>
      <c r="E24" t="s">
        <v>8</v>
      </c>
    </row>
    <row r="25" spans="2:5">
      <c r="B25">
        <f t="shared" si="0"/>
        <v>19</v>
      </c>
      <c r="C25">
        <v>9950</v>
      </c>
      <c r="D25" t="s">
        <v>26</v>
      </c>
      <c r="E25" t="s">
        <v>8</v>
      </c>
    </row>
    <row r="26" spans="2:5">
      <c r="B26">
        <f t="shared" si="0"/>
        <v>20</v>
      </c>
      <c r="C26">
        <v>10000</v>
      </c>
      <c r="D26" t="s">
        <v>26</v>
      </c>
      <c r="E26" t="s">
        <v>8</v>
      </c>
    </row>
    <row r="27" spans="2:5">
      <c r="B27">
        <f t="shared" si="0"/>
        <v>21</v>
      </c>
      <c r="C27">
        <v>9800</v>
      </c>
      <c r="D27" t="s">
        <v>26</v>
      </c>
      <c r="E27" t="s">
        <v>8</v>
      </c>
    </row>
    <row r="28" spans="2:5">
      <c r="B28">
        <f t="shared" si="0"/>
        <v>22</v>
      </c>
      <c r="C28">
        <v>9950</v>
      </c>
      <c r="D28" t="s">
        <v>26</v>
      </c>
      <c r="E28" t="s">
        <v>8</v>
      </c>
    </row>
    <row r="29" spans="2:5">
      <c r="B29">
        <f t="shared" si="0"/>
        <v>23</v>
      </c>
      <c r="C29">
        <v>11000</v>
      </c>
      <c r="D29" t="s">
        <v>27</v>
      </c>
      <c r="E29" t="s">
        <v>11</v>
      </c>
    </row>
    <row r="30" spans="2:5">
      <c r="B30">
        <f t="shared" si="0"/>
        <v>24</v>
      </c>
      <c r="C30">
        <v>11000</v>
      </c>
      <c r="D30" t="s">
        <v>27</v>
      </c>
      <c r="E30" t="s">
        <v>11</v>
      </c>
    </row>
    <row r="31" spans="2:5">
      <c r="B31">
        <f t="shared" si="0"/>
        <v>25</v>
      </c>
      <c r="C31">
        <v>10000</v>
      </c>
      <c r="D31" t="s">
        <v>27</v>
      </c>
      <c r="E31" t="s">
        <v>11</v>
      </c>
    </row>
    <row r="32" spans="2:5">
      <c r="B32">
        <f t="shared" si="0"/>
        <v>26</v>
      </c>
      <c r="C32">
        <v>10900</v>
      </c>
      <c r="D32" t="s">
        <v>27</v>
      </c>
      <c r="E32" t="s">
        <v>11</v>
      </c>
    </row>
    <row r="33" spans="2:6">
      <c r="B33">
        <f t="shared" si="0"/>
        <v>27</v>
      </c>
      <c r="C33">
        <v>11000</v>
      </c>
      <c r="D33" t="s">
        <v>27</v>
      </c>
      <c r="E33" t="s">
        <v>12</v>
      </c>
    </row>
    <row r="34" spans="2:6">
      <c r="B34">
        <f t="shared" si="0"/>
        <v>28</v>
      </c>
      <c r="C34">
        <v>11000</v>
      </c>
      <c r="D34" t="s">
        <v>27</v>
      </c>
      <c r="E34" t="s">
        <v>12</v>
      </c>
    </row>
    <row r="35" spans="2:6">
      <c r="B35">
        <f t="shared" si="0"/>
        <v>29</v>
      </c>
      <c r="C35">
        <v>11000</v>
      </c>
      <c r="D35" t="s">
        <v>27</v>
      </c>
      <c r="E35" t="s">
        <v>12</v>
      </c>
    </row>
    <row r="36" spans="2:6">
      <c r="B36">
        <f t="shared" si="0"/>
        <v>30</v>
      </c>
      <c r="C36">
        <v>10200</v>
      </c>
      <c r="D36" t="s">
        <v>27</v>
      </c>
      <c r="E36" t="s">
        <v>12</v>
      </c>
    </row>
    <row r="37" spans="2:6">
      <c r="B37">
        <v>31</v>
      </c>
      <c r="C37">
        <v>11000</v>
      </c>
      <c r="D37" t="s">
        <v>27</v>
      </c>
      <c r="E37" t="s">
        <v>12</v>
      </c>
    </row>
    <row r="39" spans="2:6">
      <c r="B39" t="s">
        <v>28</v>
      </c>
      <c r="C39" s="4">
        <f>AVERAGE(C7:C37)</f>
        <v>10438.709677419354</v>
      </c>
      <c r="D39" t="s">
        <v>2</v>
      </c>
      <c r="E39" s="6">
        <f>C39/D45</f>
        <v>1.0022764932711814</v>
      </c>
      <c r="F39" t="s">
        <v>32</v>
      </c>
    </row>
    <row r="40" spans="2:6">
      <c r="B40" t="s">
        <v>29</v>
      </c>
      <c r="C40" s="4">
        <f>STDEV(C7:C37)</f>
        <v>510.83423231340493</v>
      </c>
      <c r="D40" t="s">
        <v>2</v>
      </c>
    </row>
    <row r="41" spans="2:6">
      <c r="B41" t="s">
        <v>30</v>
      </c>
      <c r="C41" s="5">
        <f>C40/C39</f>
        <v>4.893653028960307E-2</v>
      </c>
    </row>
    <row r="42" spans="2:6">
      <c r="C42" s="4"/>
    </row>
    <row r="43" spans="2:6">
      <c r="D43" s="1" t="s">
        <v>4</v>
      </c>
    </row>
    <row r="44" spans="2:6">
      <c r="D44" s="1" t="s">
        <v>2</v>
      </c>
    </row>
    <row r="45" spans="2:6">
      <c r="B45">
        <v>1</v>
      </c>
      <c r="D45">
        <f>E49-E50</f>
        <v>10415</v>
      </c>
    </row>
    <row r="46" spans="2:6">
      <c r="B46">
        <v>31</v>
      </c>
      <c r="D46">
        <f>D45</f>
        <v>10415</v>
      </c>
    </row>
    <row r="49" spans="4:5">
      <c r="D49" s="2" t="s">
        <v>21</v>
      </c>
      <c r="E49" s="3">
        <v>10420</v>
      </c>
    </row>
    <row r="50" spans="4:5">
      <c r="D50" s="2" t="s">
        <v>31</v>
      </c>
      <c r="E50" s="3">
        <v>5</v>
      </c>
    </row>
    <row r="52" spans="4:5">
      <c r="D52" s="2" t="s">
        <v>22</v>
      </c>
      <c r="E52" t="s">
        <v>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F150</vt:lpstr>
      <vt:lpstr>Sprinter 3500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2020-12-15T17:33:26Z</dcterms:created>
  <dcterms:modified xsi:type="dcterms:W3CDTF">2020-12-21T22:18:12Z</dcterms:modified>
</cp:coreProperties>
</file>